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sirius/MapYourShow/Marketing/Content/Articles/07.2022 Evaluating Tech Vendors/"/>
    </mc:Choice>
  </mc:AlternateContent>
  <xr:revisionPtr revIDLastSave="0" documentId="13_ncr:1_{CD45A4FD-C7A4-D544-A329-55A1545A2CE1}" xr6:coauthVersionLast="47" xr6:coauthVersionMax="47" xr10:uidLastSave="{00000000-0000-0000-0000-000000000000}"/>
  <bookViews>
    <workbookView xWindow="0" yWindow="500" windowWidth="28800" windowHeight="16440" tabRatio="502" activeTab="2" xr2:uid="{00000000-000D-0000-FFFF-FFFF00000000}"/>
  </bookViews>
  <sheets>
    <sheet name="Overview" sheetId="2" r:id="rId1"/>
    <sheet name="Functionality Evaluation" sheetId="4" r:id="rId2"/>
    <sheet name="Instructions" sheetId="6" r:id="rId3"/>
    <sheet name="Backend" sheetId="5" state="hidden" r:id="rId4"/>
  </sheets>
  <definedNames>
    <definedName name="Competitors">Overview!$B$6:$B$10</definedName>
    <definedName name="_xlnm.Print_Area" localSheetId="1">'Functionality Evaluation'!$A$1:$N$18</definedName>
    <definedName name="_xlnm.Print_Area" localSheetId="0">Overview!$A$1:$L$15</definedName>
    <definedName name="_xlnm.Print_Titles" localSheetId="1">'Functionality Evaluation'!$5:$8</definedName>
    <definedName name="_xlnm.Print_Titles" localSheetId="0">Overview!$5:$5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4" l="1"/>
  <c r="M10" i="4"/>
  <c r="M11" i="4"/>
  <c r="M12" i="4"/>
  <c r="M13" i="4"/>
  <c r="M14" i="4"/>
  <c r="M15" i="4"/>
  <c r="M16" i="4"/>
  <c r="C17" i="4"/>
  <c r="D17" i="4"/>
  <c r="B9" i="4"/>
  <c r="E17" i="4"/>
  <c r="F17" i="4"/>
  <c r="G17" i="4"/>
  <c r="H17" i="4"/>
  <c r="I17" i="4"/>
  <c r="J17" i="4"/>
  <c r="K17" i="4"/>
  <c r="L17" i="4"/>
  <c r="M7" i="4"/>
  <c r="M6" i="4" s="1"/>
  <c r="B16" i="4"/>
  <c r="B15" i="4"/>
  <c r="B14" i="4"/>
  <c r="B13" i="4"/>
  <c r="B12" i="4"/>
  <c r="B11" i="4"/>
  <c r="B10" i="4"/>
  <c r="M17" i="4" l="1"/>
</calcChain>
</file>

<file path=xl/sharedStrings.xml><?xml version="1.0" encoding="utf-8"?>
<sst xmlns="http://schemas.openxmlformats.org/spreadsheetml/2006/main" count="54" uniqueCount="54">
  <si>
    <t>BUSINESS YEARS</t>
  </si>
  <si>
    <t>My notes</t>
  </si>
  <si>
    <t>Competitor Analysis</t>
  </si>
  <si>
    <t>WEIGHTS</t>
  </si>
  <si>
    <t>CRITERIA</t>
  </si>
  <si>
    <t>SCORE</t>
  </si>
  <si>
    <t>2 - Satisfactory</t>
  </si>
  <si>
    <t>1 - Poor</t>
  </si>
  <si>
    <t xml:space="preserve">0 - Unsatisfactory </t>
  </si>
  <si>
    <t>3 - Average</t>
  </si>
  <si>
    <t>4 - Above Average</t>
  </si>
  <si>
    <t>5 - Best in Class</t>
  </si>
  <si>
    <t>AVERAGE</t>
  </si>
  <si>
    <t>Scoring Drop-Down</t>
  </si>
  <si>
    <t xml:space="preserve">     Use this scale to rate each vendor:     </t>
  </si>
  <si>
    <t>Vendor Demographics</t>
  </si>
  <si>
    <t>VENDOR</t>
  </si>
  <si>
    <t>PRIMARY CONTACT</t>
  </si>
  <si>
    <t>DEMO SCHEDULED</t>
  </si>
  <si>
    <t>DEMO NOTES</t>
  </si>
  <si>
    <t>CONTACT EMAIL</t>
  </si>
  <si>
    <t>CUSTOMER SERVICE NOTES</t>
  </si>
  <si>
    <t>MISC NOTES</t>
  </si>
  <si>
    <t>Company A</t>
  </si>
  <si>
    <t>Company B</t>
  </si>
  <si>
    <t>Company C</t>
  </si>
  <si>
    <t>Company D</t>
  </si>
  <si>
    <t>Company E</t>
  </si>
  <si>
    <t>Company F</t>
  </si>
  <si>
    <t>Company G</t>
  </si>
  <si>
    <t>Company H</t>
  </si>
  <si>
    <t>ANNUAL COST</t>
  </si>
  <si>
    <t>Follow these steps to prepare the spreadsheet: </t>
  </si>
  <si>
    <t>In the ‘Overview’ tab:</t>
  </si>
  <si>
    <t>1. Replace ‘Your Organization Name’ with the name of your company</t>
  </si>
  <si>
    <t>2. Add each vendor company name in cells B6-B13</t>
  </si>
  <si>
    <t>3. Determine what company demographics to document; update cells C5-J5 accordingly</t>
  </si>
  <si>
    <t>In the ‘Functionality Evaluation’ tab:</t>
  </si>
  <si>
    <t>Contact MYS at communications@mapyourshow.com for asisstance with your vendor search.</t>
  </si>
  <si>
    <t>YOUR ORGANIZATION NAME | SOFTWARE EVALUATION SCORECARD</t>
  </si>
  <si>
    <t>YOUR ORGANIZATION NAME | VENDOR EVALUATION</t>
  </si>
  <si>
    <t>VENDOR EXPERTISE</t>
  </si>
  <si>
    <t>ATTENDEE EXPERIENCE</t>
  </si>
  <si>
    <t>EXHIBITOR EXPERIENCE</t>
  </si>
  <si>
    <t>INTERACTIVE FLOOR PLAN</t>
  </si>
  <si>
    <t>EMAIL MANAGEMENT</t>
  </si>
  <si>
    <t>CUSTOM REPORTING</t>
  </si>
  <si>
    <t>ATTENDEE &amp; EXIBITOR MATCHMAKING</t>
  </si>
  <si>
    <t>INTEGRATION CAPABILITY</t>
  </si>
  <si>
    <t>CUSTOMER SERVICE &amp; ONBOARDING</t>
  </si>
  <si>
    <t>SECURITY &amp; PRIVACY</t>
  </si>
  <si>
    <t xml:space="preserve">4. Update cells C8-L8 to reflect the functionality criteria you wish to evaluate </t>
  </si>
  <si>
    <t xml:space="preserve">5. Update the percentages based on the level of importance of each criteria in cells C7-L7 </t>
  </si>
  <si>
    <t>That’s it! Now your evaluation score card is ready to use. Add vendor names, notes, and ratings.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</si>
</sst>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0"/>
      <color theme="1" tint="0.34998626667073579"/>
      <name val="Tahoma"/>
      <family val="2"/>
      <scheme val="minor"/>
    </font>
    <font>
      <sz val="9"/>
      <color theme="1" tint="0.34998626667073579"/>
      <name val="Tahoma"/>
      <family val="2"/>
      <scheme val="minor"/>
    </font>
    <font>
      <sz val="24"/>
      <color theme="4"/>
      <name val="Franklin Gothic Medium"/>
      <family val="2"/>
      <scheme val="major"/>
    </font>
    <font>
      <b/>
      <sz val="10"/>
      <color theme="4"/>
      <name val="Franklin Gothic Medium"/>
      <family val="2"/>
      <scheme val="major"/>
    </font>
    <font>
      <u/>
      <sz val="9"/>
      <color theme="10"/>
      <name val="Tahoma"/>
      <family val="2"/>
      <scheme val="minor"/>
    </font>
    <font>
      <sz val="10"/>
      <color theme="1" tint="0.34998626667073579"/>
      <name val="Tahoma"/>
      <family val="2"/>
      <scheme val="minor"/>
    </font>
    <font>
      <sz val="10"/>
      <color theme="1" tint="0.34998626667073579"/>
      <name val="Calibri"/>
      <family val="2"/>
    </font>
    <font>
      <u/>
      <sz val="9"/>
      <color theme="10"/>
      <name val="Calibri"/>
      <family val="2"/>
    </font>
    <font>
      <b/>
      <sz val="10"/>
      <color theme="1" tint="0.34998626667073579"/>
      <name val="Calibri"/>
      <family val="2"/>
    </font>
    <font>
      <sz val="26"/>
      <color theme="3"/>
      <name val="Calibri"/>
      <family val="2"/>
    </font>
    <font>
      <b/>
      <sz val="12"/>
      <color theme="4"/>
      <name val="Calibri"/>
      <family val="2"/>
    </font>
    <font>
      <sz val="12"/>
      <color theme="1" tint="0.34998626667073579"/>
      <name val="Calibri"/>
      <family val="2"/>
    </font>
    <font>
      <b/>
      <sz val="12"/>
      <color theme="5"/>
      <name val="Calibri"/>
      <family val="2"/>
    </font>
    <font>
      <b/>
      <sz val="12"/>
      <color theme="3"/>
      <name val="Calibri"/>
      <family val="2"/>
    </font>
    <font>
      <sz val="12"/>
      <color theme="8"/>
      <name val="Calibri"/>
      <family val="2"/>
    </font>
    <font>
      <b/>
      <sz val="12"/>
      <color rgb="FF002060"/>
      <name val="Calibri"/>
      <family val="2"/>
    </font>
    <font>
      <sz val="8"/>
      <name val="Tahoma"/>
      <family val="2"/>
      <scheme val="minor"/>
    </font>
    <font>
      <sz val="12"/>
      <color theme="1" tint="9.9978637043366805E-2"/>
      <name val="Calibri"/>
      <family val="2"/>
    </font>
    <font>
      <b/>
      <sz val="12"/>
      <color theme="1" tint="9.9978637043366805E-2"/>
      <name val="Calibri"/>
      <family val="2"/>
    </font>
    <font>
      <sz val="14"/>
      <color theme="1"/>
      <name val="Calibri"/>
      <family val="2"/>
    </font>
    <font>
      <b/>
      <sz val="14"/>
      <color rgb="FF00206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lightUp">
        <fgColor theme="0" tint="-0.14993743705557422"/>
        <bgColor theme="0"/>
      </patternFill>
    </fill>
    <fill>
      <patternFill patternType="solid">
        <fgColor theme="0"/>
        <bgColor theme="0" tint="-0.14993743705557422"/>
      </patternFill>
    </fill>
    <fill>
      <patternFill patternType="solid">
        <fgColor indexed="65"/>
        <bgColor indexed="64"/>
      </patternFill>
    </fill>
    <fill>
      <patternFill patternType="lightUp">
        <fgColor theme="1" tint="0.89996032593768116"/>
        <bgColor theme="0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0" tint="-0.14993743705557422"/>
      </left>
      <right/>
      <top/>
      <bottom style="medium">
        <color theme="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>
      <alignment vertical="center" wrapText="1"/>
    </xf>
    <xf numFmtId="0" fontId="1" fillId="3" borderId="0" applyNumberFormat="0" applyFon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wrapText="1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1">
    <xf numFmtId="0" fontId="0" fillId="0" borderId="0" xfId="0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4" borderId="0" xfId="1" applyFont="1" applyFill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>
      <alignment vertical="center" wrapText="1"/>
    </xf>
    <xf numFmtId="0" fontId="6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11" fillId="0" borderId="0" xfId="0" applyFont="1">
      <alignment vertical="center" wrapText="1"/>
    </xf>
    <xf numFmtId="0" fontId="12" fillId="0" borderId="0" xfId="0" applyFont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8" fillId="0" borderId="0" xfId="0" applyFont="1" applyBorder="1">
      <alignment vertical="center" wrapText="1"/>
    </xf>
    <xf numFmtId="0" fontId="14" fillId="8" borderId="4" xfId="0" applyFont="1" applyFill="1" applyBorder="1" applyAlignment="1">
      <alignment horizontal="left" vertical="center" indent="1"/>
    </xf>
    <xf numFmtId="3" fontId="14" fillId="8" borderId="5" xfId="0" applyNumberFormat="1" applyFont="1" applyFill="1" applyBorder="1" applyAlignment="1">
      <alignment horizontal="center" vertical="center"/>
    </xf>
    <xf numFmtId="3" fontId="14" fillId="8" borderId="6" xfId="0" applyNumberFormat="1" applyFont="1" applyFill="1" applyBorder="1" applyAlignment="1">
      <alignment horizontal="center" vertical="center"/>
    </xf>
    <xf numFmtId="0" fontId="13" fillId="8" borderId="9" xfId="3" applyFont="1" applyFill="1" applyBorder="1" applyAlignment="1">
      <alignment horizontal="left" vertical="center" wrapText="1" indent="1"/>
    </xf>
    <xf numFmtId="0" fontId="13" fillId="8" borderId="9" xfId="3" applyFont="1" applyFill="1" applyBorder="1" applyAlignment="1">
      <alignment horizontal="center" vertical="center" wrapText="1"/>
    </xf>
    <xf numFmtId="0" fontId="13" fillId="8" borderId="10" xfId="3" applyFont="1" applyFill="1" applyBorder="1" applyAlignment="1">
      <alignment horizontal="left" vertical="center" wrapText="1" indent="1"/>
    </xf>
    <xf numFmtId="0" fontId="13" fillId="8" borderId="11" xfId="3" applyFont="1" applyFill="1" applyBorder="1" applyAlignment="1">
      <alignment horizontal="center" vertical="center" wrapText="1"/>
    </xf>
    <xf numFmtId="0" fontId="7" fillId="4" borderId="0" xfId="4" applyFont="1" applyFill="1" applyAlignment="1">
      <alignment horizontal="left" vertical="center"/>
    </xf>
    <xf numFmtId="0" fontId="15" fillId="0" borderId="2" xfId="3" applyFont="1" applyBorder="1" applyAlignment="1">
      <alignment horizontal="left" wrapText="1" indent="1"/>
    </xf>
    <xf numFmtId="9" fontId="15" fillId="0" borderId="2" xfId="5" applyFont="1" applyBorder="1" applyAlignment="1">
      <alignment horizontal="center" wrapText="1"/>
    </xf>
    <xf numFmtId="0" fontId="15" fillId="7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6" fillId="4" borderId="0" xfId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164" fontId="17" fillId="0" borderId="0" xfId="6" applyNumberFormat="1" applyFont="1" applyBorder="1" applyAlignment="1">
      <alignment horizontal="left" vertical="center" wrapText="1"/>
    </xf>
    <xf numFmtId="0" fontId="19" fillId="0" borderId="0" xfId="0" applyFont="1">
      <alignment vertical="center" wrapText="1"/>
    </xf>
    <xf numFmtId="0" fontId="20" fillId="0" borderId="0" xfId="0" applyFont="1">
      <alignment vertical="center" wrapText="1"/>
    </xf>
    <xf numFmtId="0" fontId="18" fillId="0" borderId="0" xfId="0" applyFont="1" applyBorder="1" applyAlignment="1">
      <alignment horizontal="left" vertical="center" wrapText="1" indent="1"/>
    </xf>
    <xf numFmtId="1" fontId="17" fillId="0" borderId="0" xfId="0" applyNumberFormat="1" applyFont="1" applyBorder="1" applyAlignment="1">
      <alignment horizontal="center" vertical="center"/>
    </xf>
    <xf numFmtId="0" fontId="7" fillId="4" borderId="0" xfId="4" applyFont="1" applyFill="1" applyAlignment="1">
      <alignment horizontal="left"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</cellXfs>
  <cellStyles count="7">
    <cellStyle name="Banner" xfId="1" xr:uid="{00000000-0005-0000-0000-000000000000}"/>
    <cellStyle name="Currency" xfId="6" builtinId="4"/>
    <cellStyle name="Heading 1" xfId="2" builtinId="16" customBuiltin="1"/>
    <cellStyle name="Heading 2" xfId="3" builtinId="17" customBuiltin="1"/>
    <cellStyle name="Hyperlink" xfId="4" builtinId="8"/>
    <cellStyle name="Normal" xfId="0" builtinId="0" customBuiltin="1"/>
    <cellStyle name="Percent" xfId="5" builtinId="5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14990691854609822"/>
        </right>
        <top/>
        <bottom style="thin">
          <color theme="0" tint="-0.14990691854609822"/>
        </bottom>
      </border>
    </dxf>
    <dxf>
      <font>
        <b/>
        <strike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strike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strike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strike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strike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strike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strike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0" tint="-0.14990691854609822"/>
        </bottom>
      </border>
    </dxf>
    <dxf>
      <font>
        <strike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/>
        <top/>
        <bottom style="thin">
          <color theme="0" tint="-0.14990691854609822"/>
        </bottom>
      </border>
    </dxf>
    <dxf>
      <font>
        <b/>
        <strike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border>
        <bottom style="medium">
          <color theme="4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color theme="0"/>
      </font>
      <fill>
        <patternFill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numFmt numFmtId="19" formatCode="m/d/yy"/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border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alignment horizontal="left" vertical="center" textRotation="0" wrapText="1" indent="0" justifyLastLine="0" shrinkToFit="0" readingOrder="0"/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</font>
    </dxf>
    <dxf>
      <font>
        <b/>
        <i val="0"/>
        <color theme="1" tint="0.34998626667073579"/>
      </font>
    </dxf>
    <dxf>
      <font>
        <b/>
        <i val="0"/>
        <color theme="4"/>
      </font>
    </dxf>
    <dxf>
      <font>
        <color theme="4"/>
      </font>
      <border>
        <right style="thin">
          <color theme="0" tint="-0.14996795556505021"/>
        </right>
        <bottom style="medium">
          <color theme="1" tint="0.14996795556505021"/>
        </bottom>
        <vertical style="thin">
          <color theme="0" tint="-0.14996795556505021"/>
        </vertical>
      </border>
    </dxf>
    <dxf>
      <font>
        <b val="0"/>
        <i val="0"/>
      </font>
      <border>
        <horizontal style="thin">
          <color theme="0" tint="-0.14996795556505021"/>
        </horizontal>
      </border>
    </dxf>
  </dxfs>
  <tableStyles count="1" defaultTableStyle="Competitor Analysis" defaultPivotStyle="PivotStyleLight2">
    <tableStyle name="Competitor Analysis" pivot="0" count="5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firstHeaderCell" dxfId="42"/>
    </tableStyle>
  </tableStyles>
  <colors>
    <mruColors>
      <color rgb="FF6D6D6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Functionality Evaluat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verview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2</xdr:row>
      <xdr:rowOff>85725</xdr:rowOff>
    </xdr:from>
    <xdr:ext cx="2314574" cy="237757"/>
    <xdr:sp macro="" textlink="">
      <xdr:nvSpPr>
        <xdr:cNvPr id="2" name="Enter Competitor Analysis" descr="Navigation button to Competitor Analysis worksheet">
          <a:hlinkClick xmlns:r="http://schemas.openxmlformats.org/officeDocument/2006/relationships" r:id="rId1" tooltip="Select to navigate to Competitor Analysis worksheet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1926" y="866775"/>
          <a:ext cx="2314574" cy="2377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 spc="2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View Functionality Evaluation </a:t>
          </a:r>
          <a:r>
            <a:rPr lang="en-US" sz="1000" spc="20" baseline="0">
              <a:solidFill>
                <a:schemeClr val="accent1"/>
              </a:solidFill>
              <a:latin typeface="+mj-lt"/>
            </a:rPr>
            <a:t>&gt;&gt;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23246</xdr:colOff>
      <xdr:row>2</xdr:row>
      <xdr:rowOff>95250</xdr:rowOff>
    </xdr:from>
    <xdr:ext cx="2618666" cy="237757"/>
    <xdr:sp macro="" textlink="">
      <xdr:nvSpPr>
        <xdr:cNvPr id="2" name="View Competitor Demographics" descr="Navigation button to Competitor Demographics worksheet">
          <a:hlinkClick xmlns:r="http://schemas.openxmlformats.org/officeDocument/2006/relationships" r:id="rId1" tooltip="Select to navigate to Competitor Demographics worksheet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7717" y="857250"/>
          <a:ext cx="2618666" cy="2377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US" sz="1000" spc="20" baseline="0">
              <a:solidFill>
                <a:schemeClr val="accent1"/>
              </a:solidFill>
              <a:latin typeface="+mj-lt"/>
              <a:ea typeface="+mn-ea"/>
              <a:cs typeface="+mn-cs"/>
            </a:rPr>
            <a:t>&lt;&lt;</a:t>
          </a:r>
          <a:r>
            <a:rPr lang="en-US" sz="1000" spc="2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+mn-ea"/>
              <a:cs typeface="+mn-cs"/>
            </a:rPr>
            <a:t> View Vendor Overview &amp; Demographics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FEC19B-1026-4D18-9B92-3464C885D9BA}" name="Table1" displayName="Table1" ref="B5:J13" totalsRowShown="0" headerRowDxfId="41" dataDxfId="39" headerRowBorderDxfId="40" tableBorderDxfId="38" headerRowCellStyle="Heading 2">
  <sortState xmlns:xlrd2="http://schemas.microsoft.com/office/spreadsheetml/2017/richdata2" ref="B6:J13">
    <sortCondition ref="I6:I13"/>
  </sortState>
  <tableColumns count="9">
    <tableColumn id="1" xr3:uid="{F428DBA1-1756-4420-A609-FB51FBA346FF}" name="VENDOR" dataDxfId="37"/>
    <tableColumn id="3" xr3:uid="{B4959563-15F6-4B3B-B939-F2B3BAF4801E}" name="BUSINESS YEARS" dataDxfId="36"/>
    <tableColumn id="7" xr3:uid="{D0555602-7B2B-734B-9B4A-A9AEC1F02208}" name="PRIMARY CONTACT" dataDxfId="35"/>
    <tableColumn id="10" xr3:uid="{709BF881-9588-6148-BCDC-F0CDE47875FA}" name="CONTACT EMAIL" dataDxfId="34"/>
    <tableColumn id="11" xr3:uid="{BDCC0E66-8669-E949-A691-78F1BE7D1858}" name="DEMO SCHEDULED" dataDxfId="33"/>
    <tableColumn id="12" xr3:uid="{C8F95C9B-2DBA-044C-B072-7B3E4D40D2A9}" name="DEMO NOTES" dataDxfId="32"/>
    <tableColumn id="4" xr3:uid="{8B3FD9A5-066F-4828-859A-C2CDBB8055E3}" name="CUSTOMER SERVICE NOTES" dataDxfId="31"/>
    <tableColumn id="8" xr3:uid="{9A9C56E0-1919-4979-852C-0D91BE0D5308}" name="ANNUAL COST" dataDxfId="30" dataCellStyle="Currency"/>
    <tableColumn id="9" xr3:uid="{D06306E3-5176-445B-AB27-F8AC3A433367}" name="MISC NOTES" dataDxfId="29"/>
  </tableColumns>
  <tableStyleInfo name="Competitor Analysi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nalysis" displayName="Analysis" ref="B8:M17" totalsRowCount="1" headerRowDxfId="27" dataDxfId="25" totalsRowDxfId="24" headerRowBorderDxfId="26" headerRowCellStyle="Heading 2">
  <tableColumns count="12">
    <tableColumn id="1" xr3:uid="{00000000-0010-0000-0100-000001000000}" name="CRITERIA" totalsRowLabel="AVERAGE" dataDxfId="23" totalsRowDxfId="22" dataCellStyle="Normal"/>
    <tableColumn id="10" xr3:uid="{00000000-0010-0000-0100-00000A000000}" name="VENDOR EXPERTISE" totalsRowFunction="average" dataDxfId="21" totalsRowDxfId="20"/>
    <tableColumn id="7" xr3:uid="{D50219A1-DD2A-8D4A-B373-B8B7079131EF}" name="ATTENDEE EXPERIENCE" totalsRowFunction="average" dataDxfId="19" totalsRowDxfId="18"/>
    <tableColumn id="11" xr3:uid="{00000000-0010-0000-0100-00000B000000}" name="EXHIBITOR EXPERIENCE" totalsRowFunction="custom" dataDxfId="17" totalsRowDxfId="16">
      <totalsRowFormula>IFERROR(SUBTOTAL(101,Analysis[EXHIBITOR EXPERIENCE]),"")</totalsRowFormula>
    </tableColumn>
    <tableColumn id="8" xr3:uid="{FB06B967-648F-3843-95A0-F6BA2620F964}" name="INTERACTIVE FLOOR PLAN" totalsRowFunction="custom" dataDxfId="15" totalsRowDxfId="14">
      <totalsRowFormula>IFERROR(SUBTOTAL(101,Analysis[INTERACTIVE FLOOR PLAN]),"")</totalsRowFormula>
    </tableColumn>
    <tableColumn id="12" xr3:uid="{00000000-0010-0000-0100-00000C000000}" name="EMAIL MANAGEMENT" totalsRowFunction="custom" dataDxfId="13" totalsRowDxfId="12">
      <totalsRowFormula>IFERROR(SUBTOTAL(101,Analysis[EMAIL MANAGEMENT]),"")</totalsRowFormula>
    </tableColumn>
    <tableColumn id="13" xr3:uid="{00000000-0010-0000-0100-00000D000000}" name="CUSTOM REPORTING" totalsRowFunction="custom" dataDxfId="11" totalsRowDxfId="10">
      <totalsRowFormula>IFERROR(SUBTOTAL(101,Analysis[CUSTOM REPORTING]),"")</totalsRowFormula>
    </tableColumn>
    <tableColumn id="14" xr3:uid="{00000000-0010-0000-0100-00000E000000}" name="ATTENDEE &amp; EXIBITOR MATCHMAKING" totalsRowFunction="custom" dataDxfId="9" totalsRowDxfId="8">
      <totalsRowFormula>IFERROR(SUBTOTAL(101,Analysis[ATTENDEE &amp; EXIBITOR MATCHMAKING]),"")</totalsRowFormula>
    </tableColumn>
    <tableColumn id="15" xr3:uid="{00000000-0010-0000-0100-00000F000000}" name="INTEGRATION CAPABILITY" totalsRowFunction="custom" dataDxfId="7" totalsRowDxfId="6">
      <totalsRowFormula>IFERROR(SUBTOTAL(101,Analysis[INTEGRATION CAPABILITY]),"")</totalsRowFormula>
    </tableColumn>
    <tableColumn id="16" xr3:uid="{00000000-0010-0000-0100-000010000000}" name="CUSTOMER SERVICE &amp; ONBOARDING" totalsRowFunction="custom" dataDxfId="5" totalsRowDxfId="4">
      <totalsRowFormula>IFERROR(SUBTOTAL(101,Analysis[CUSTOMER SERVICE &amp; ONBOARDING]),"")</totalsRowFormula>
    </tableColumn>
    <tableColumn id="3" xr3:uid="{026615C8-13CC-ED4A-8517-2392FEFD10C5}" name="SECURITY &amp; PRIVACY" totalsRowFunction="custom" dataDxfId="3" totalsRowDxfId="2">
      <totalsRowFormula>IFERROR(SUBTOTAL(101,Analysis[SECURITY &amp; PRIVACY]),"")</totalsRowFormula>
    </tableColumn>
    <tableColumn id="22" xr3:uid="{00000000-0010-0000-0100-000016000000}" name="SCORE" totalsRowFunction="average" dataDxfId="1" totalsRowDxfId="0">
      <calculatedColumnFormula>(Analysis[[#This Row],[VENDOR EXPERTISE]]*$C$7)+(Analysis[[#This Row],[ATTENDEE EXPERIENCE]]*$D$7)+(Analysis[[#This Row],[EXHIBITOR EXPERIENCE]]*$E$7)+(Analysis[[#This Row],[INTERACTIVE FLOOR PLAN]]*$F$7)+(Analysis[[#This Row],[EMAIL MANAGEMENT]]*$G$7)+(Analysis[[#This Row],[CUSTOM REPORTING]]*$H$7)+(Analysis[[#This Row],[ATTENDEE &amp; EXIBITOR MATCHMAKING]]*$I$7)+(Analysis[[#This Row],[INTEGRATION CAPABILITY]]*$J$7)+(Analysis[[#This Row],[CUSTOMER SERVICE &amp; ONBOARDING]]*$K$7)+(Analysis[[#This Row],[SECURITY &amp; PRIVACY]]*$L$7)</calculatedColumnFormula>
    </tableColumn>
  </tableColumns>
  <tableStyleInfo name="Competitor Analysis" showFirstColumn="1" showLastColumn="0" showRowStripes="1" showColumnStripes="0"/>
  <extLst>
    <ext xmlns:x14="http://schemas.microsoft.com/office/spreadsheetml/2009/9/main" uri="{504A1905-F514-4f6f-8877-14C23A59335A}">
      <x14:table altTextSummary="Rate each competitor’s Retail Locations, Annual Sales, Product Comparison, etc. on a scale of 0 to 4 in this table. Totals are auto calculated, and bar charts updated"/>
    </ext>
  </extLst>
</table>
</file>

<file path=xl/theme/theme1.xml><?xml version="1.0" encoding="utf-8"?>
<a:theme xmlns:a="http://schemas.openxmlformats.org/drawingml/2006/main" name="Office Theme">
  <a:themeElements>
    <a:clrScheme name="FEG">
      <a:dk1>
        <a:srgbClr val="202020"/>
      </a:dk1>
      <a:lt1>
        <a:sysClr val="window" lastClr="FFFFFF"/>
      </a:lt1>
      <a:dk2>
        <a:srgbClr val="203864"/>
      </a:dk2>
      <a:lt2>
        <a:srgbClr val="FFF9AE"/>
      </a:lt2>
      <a:accent1>
        <a:srgbClr val="00AEEF"/>
      </a:accent1>
      <a:accent2>
        <a:srgbClr val="B5121B"/>
      </a:accent2>
      <a:accent3>
        <a:srgbClr val="00644A"/>
      </a:accent3>
      <a:accent4>
        <a:srgbClr val="7A68AE"/>
      </a:accent4>
      <a:accent5>
        <a:srgbClr val="00AEEF"/>
      </a:accent5>
      <a:accent6>
        <a:srgbClr val="FBB161"/>
      </a:accent6>
      <a:hlink>
        <a:srgbClr val="0000FF"/>
      </a:hlink>
      <a:folHlink>
        <a:srgbClr val="800080"/>
      </a:folHlink>
    </a:clrScheme>
    <a:fontScheme name="Competitor Analysis">
      <a:majorFont>
        <a:latin typeface="Franklin Gothic Medium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1"/>
        </a:solidFill>
      </a:spPr>
      <a:bodyPr vertOverflow="clip" horzOverflow="clip" wrap="square" rtlCol="0" anchor="t">
        <a:noAutofit/>
      </a:bodyPr>
      <a:lstStyle>
        <a:defPPr algn="l">
          <a:defRPr sz="1100">
            <a:solidFill>
              <a:schemeClr val="bg1"/>
            </a:solidFill>
            <a:latin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/>
  </sheetPr>
  <dimension ref="B1:K14"/>
  <sheetViews>
    <sheetView showGridLines="0" zoomScale="85" zoomScaleNormal="85" workbookViewId="0">
      <selection activeCell="B6" sqref="B6"/>
    </sheetView>
  </sheetViews>
  <sheetFormatPr baseColWidth="10" defaultColWidth="9.19921875" defaultRowHeight="30" customHeight="1" x14ac:dyDescent="0.15"/>
  <cols>
    <col min="1" max="1" width="2.19921875" style="5" customWidth="1"/>
    <col min="2" max="2" width="31.3984375" style="5" customWidth="1"/>
    <col min="3" max="3" width="20.796875" style="30" customWidth="1"/>
    <col min="4" max="4" width="30.3984375" customWidth="1"/>
    <col min="5" max="5" width="35.59765625" style="5" customWidth="1"/>
    <col min="6" max="6" width="20.796875" style="5" customWidth="1"/>
    <col min="7" max="7" width="51.3984375" style="5" customWidth="1"/>
    <col min="8" max="8" width="47.3984375" style="5" customWidth="1"/>
    <col min="9" max="9" width="31.19921875" style="5" customWidth="1"/>
    <col min="10" max="10" width="64.59765625" style="5" customWidth="1"/>
    <col min="11" max="11" width="47.3984375" style="5" customWidth="1"/>
    <col min="12" max="12" width="2.3984375" style="5" customWidth="1"/>
    <col min="13" max="16384" width="9.19921875" style="5"/>
  </cols>
  <sheetData>
    <row r="1" spans="2:11" s="3" customFormat="1" ht="15.75" customHeight="1" x14ac:dyDescent="0.15">
      <c r="C1" s="26"/>
    </row>
    <row r="2" spans="2:11" s="3" customFormat="1" ht="45.75" customHeight="1" x14ac:dyDescent="0.15">
      <c r="B2" s="11" t="s">
        <v>40</v>
      </c>
      <c r="C2" s="27"/>
      <c r="D2" s="4"/>
      <c r="E2" s="4"/>
      <c r="F2" s="4"/>
      <c r="G2" s="4"/>
      <c r="H2" s="4"/>
    </row>
    <row r="3" spans="2:11" s="3" customFormat="1" ht="31.5" customHeight="1" x14ac:dyDescent="0.15">
      <c r="B3" s="20" t="s">
        <v>2</v>
      </c>
      <c r="C3" s="26"/>
    </row>
    <row r="4" spans="2:11" customFormat="1" ht="13" x14ac:dyDescent="0.15">
      <c r="C4" s="28"/>
    </row>
    <row r="5" spans="2:11" ht="42" customHeight="1" thickBot="1" x14ac:dyDescent="0.2">
      <c r="B5" s="18" t="s">
        <v>16</v>
      </c>
      <c r="C5" s="19" t="s">
        <v>0</v>
      </c>
      <c r="D5" s="19" t="s">
        <v>17</v>
      </c>
      <c r="E5" s="19" t="s">
        <v>20</v>
      </c>
      <c r="F5" s="19" t="s">
        <v>18</v>
      </c>
      <c r="G5" s="19" t="s">
        <v>19</v>
      </c>
      <c r="H5" s="19" t="s">
        <v>21</v>
      </c>
      <c r="I5" s="19" t="s">
        <v>31</v>
      </c>
      <c r="J5" s="19" t="s">
        <v>22</v>
      </c>
    </row>
    <row r="6" spans="2:11" ht="30" customHeight="1" x14ac:dyDescent="0.15">
      <c r="B6" s="31" t="s">
        <v>23</v>
      </c>
      <c r="C6" s="24"/>
      <c r="D6" s="25"/>
      <c r="E6" s="25"/>
      <c r="F6" s="25"/>
      <c r="G6" s="25"/>
      <c r="H6" s="25"/>
      <c r="I6" s="32">
        <v>0</v>
      </c>
      <c r="J6" s="25" t="s">
        <v>1</v>
      </c>
    </row>
    <row r="7" spans="2:11" ht="30" customHeight="1" x14ac:dyDescent="0.15">
      <c r="B7" s="31" t="s">
        <v>24</v>
      </c>
      <c r="C7" s="24"/>
      <c r="D7" s="25"/>
      <c r="E7" s="25"/>
      <c r="F7" s="25"/>
      <c r="G7" s="25"/>
      <c r="H7" s="25"/>
      <c r="I7" s="32">
        <v>0</v>
      </c>
      <c r="J7" s="25"/>
    </row>
    <row r="8" spans="2:11" ht="30" customHeight="1" x14ac:dyDescent="0.15">
      <c r="B8" s="31" t="s">
        <v>25</v>
      </c>
      <c r="C8" s="24"/>
      <c r="D8" s="25"/>
      <c r="E8" s="25"/>
      <c r="F8" s="25"/>
      <c r="G8" s="25"/>
      <c r="H8" s="25"/>
      <c r="I8" s="32">
        <v>0</v>
      </c>
      <c r="J8" s="25"/>
    </row>
    <row r="9" spans="2:11" ht="30" customHeight="1" x14ac:dyDescent="0.15">
      <c r="B9" s="31" t="s">
        <v>26</v>
      </c>
      <c r="C9" s="24"/>
      <c r="D9" s="25"/>
      <c r="E9" s="25"/>
      <c r="F9" s="25"/>
      <c r="G9" s="25"/>
      <c r="H9" s="25"/>
      <c r="I9" s="32">
        <v>0</v>
      </c>
      <c r="J9" s="25"/>
    </row>
    <row r="10" spans="2:11" ht="30" customHeight="1" x14ac:dyDescent="0.15">
      <c r="B10" s="31" t="s">
        <v>27</v>
      </c>
      <c r="C10" s="24"/>
      <c r="D10" s="25"/>
      <c r="E10" s="25"/>
      <c r="F10" s="25"/>
      <c r="G10" s="25"/>
      <c r="H10" s="25"/>
      <c r="I10" s="32">
        <v>0</v>
      </c>
      <c r="J10" s="25"/>
    </row>
    <row r="11" spans="2:11" ht="30" customHeight="1" x14ac:dyDescent="0.15">
      <c r="B11" s="31" t="s">
        <v>28</v>
      </c>
      <c r="C11" s="24"/>
      <c r="D11" s="25"/>
      <c r="E11" s="25"/>
      <c r="F11" s="25"/>
      <c r="G11" s="25"/>
      <c r="H11" s="25"/>
      <c r="I11" s="32">
        <v>0</v>
      </c>
      <c r="J11" s="25"/>
    </row>
    <row r="12" spans="2:11" ht="30" customHeight="1" x14ac:dyDescent="0.15">
      <c r="B12" s="31" t="s">
        <v>29</v>
      </c>
      <c r="C12" s="24"/>
      <c r="D12" s="25"/>
      <c r="E12" s="25"/>
      <c r="F12" s="25"/>
      <c r="G12" s="25"/>
      <c r="H12" s="25"/>
      <c r="I12" s="32">
        <v>0</v>
      </c>
      <c r="J12" s="25"/>
    </row>
    <row r="13" spans="2:11" ht="30" customHeight="1" x14ac:dyDescent="0.15">
      <c r="B13" s="31" t="s">
        <v>30</v>
      </c>
      <c r="C13" s="24"/>
      <c r="D13" s="25"/>
      <c r="E13" s="25"/>
      <c r="F13" s="25"/>
      <c r="G13" s="25"/>
      <c r="H13" s="25"/>
      <c r="I13" s="32">
        <v>0</v>
      </c>
      <c r="J13" s="25"/>
    </row>
    <row r="14" spans="2:11" ht="30" customHeight="1" x14ac:dyDescent="0.15">
      <c r="B14" s="12"/>
      <c r="C14" s="29"/>
      <c r="E14" s="7"/>
      <c r="F14" s="7"/>
      <c r="G14" s="7"/>
      <c r="H14" s="7"/>
      <c r="I14" s="7"/>
      <c r="J14" s="6"/>
      <c r="K14" s="6"/>
    </row>
  </sheetData>
  <dataValidations xWindow="643" yWindow="624" count="1">
    <dataValidation allowBlank="1" showInputMessage="1" showErrorMessage="1" prompt="Navigation link to Competitor Analysis worksheet is in this cell" sqref="B3" xr:uid="{00000000-0002-0000-0000-000002000000}"/>
  </dataValidations>
  <hyperlinks>
    <hyperlink ref="B3" location="'Competitor Analysis'!A1" tooltip="Select to navigate to Competitor Analysis worksheet" display="Competitor Analysis" xr:uid="{00000000-0004-0000-0000-000000000000}"/>
  </hyperlinks>
  <pageMargins left="0.25" right="0.25" top="0.75" bottom="0.75" header="0.3" footer="0.3"/>
  <pageSetup scale="67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499984740745262"/>
    <pageSetUpPr autoPageBreaks="0"/>
  </sheetPr>
  <dimension ref="B1:N17"/>
  <sheetViews>
    <sheetView showGridLines="0" zoomScale="85" zoomScaleNormal="85" workbookViewId="0">
      <selection activeCell="Q11" sqref="Q11"/>
    </sheetView>
  </sheetViews>
  <sheetFormatPr baseColWidth="10" defaultColWidth="9.19921875" defaultRowHeight="30" customHeight="1" x14ac:dyDescent="0.15"/>
  <cols>
    <col min="1" max="1" width="2.19921875" style="5" customWidth="1"/>
    <col min="2" max="2" width="30.3984375" style="5" customWidth="1"/>
    <col min="3" max="12" width="19" style="5" customWidth="1"/>
    <col min="13" max="13" width="17.19921875" style="5" customWidth="1"/>
    <col min="14" max="14" width="2.3984375" style="5" customWidth="1"/>
    <col min="15" max="16384" width="9.19921875" style="5"/>
  </cols>
  <sheetData>
    <row r="1" spans="2:14" s="3" customFormat="1" ht="15.75" customHeight="1" x14ac:dyDescent="0.15"/>
    <row r="2" spans="2:14" s="3" customFormat="1" ht="45.75" customHeight="1" x14ac:dyDescent="0.15">
      <c r="B2" s="11" t="s">
        <v>39</v>
      </c>
      <c r="C2" s="4"/>
      <c r="D2" s="4"/>
      <c r="E2" s="4"/>
      <c r="F2" s="4"/>
      <c r="G2" s="4"/>
      <c r="H2" s="4"/>
      <c r="J2" s="4"/>
    </row>
    <row r="3" spans="2:14" s="3" customFormat="1" ht="31.5" customHeight="1" x14ac:dyDescent="0.15">
      <c r="B3" s="37" t="s">
        <v>15</v>
      </c>
      <c r="C3" s="37"/>
      <c r="D3" s="20"/>
    </row>
    <row r="4" spans="2:14" ht="14" x14ac:dyDescent="0.15"/>
    <row r="5" spans="2:14" ht="32.25" customHeight="1" x14ac:dyDescent="0.15">
      <c r="B5" s="38" t="s">
        <v>14</v>
      </c>
      <c r="C5" s="39"/>
      <c r="D5" s="39"/>
      <c r="E5" s="40"/>
      <c r="F5" s="23" t="s">
        <v>8</v>
      </c>
      <c r="G5" s="23" t="s">
        <v>7</v>
      </c>
      <c r="H5" s="23" t="s">
        <v>6</v>
      </c>
      <c r="I5" s="23" t="s">
        <v>9</v>
      </c>
      <c r="J5" s="23" t="s">
        <v>10</v>
      </c>
      <c r="K5" s="23" t="s">
        <v>11</v>
      </c>
      <c r="L5" s="3"/>
      <c r="N5"/>
    </row>
    <row r="6" spans="2:14" ht="16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 t="str">
        <f>IF(M7&lt;&gt;1,"ERROR - MUST EQUAL 100%","")</f>
        <v/>
      </c>
      <c r="N6"/>
    </row>
    <row r="7" spans="2:14" ht="17" x14ac:dyDescent="0.2">
      <c r="B7" s="21" t="s">
        <v>3</v>
      </c>
      <c r="C7" s="22">
        <v>0.1</v>
      </c>
      <c r="D7" s="22">
        <v>0.2</v>
      </c>
      <c r="E7" s="22">
        <v>0.2</v>
      </c>
      <c r="F7" s="22">
        <v>0.15</v>
      </c>
      <c r="G7" s="22">
        <v>0.05</v>
      </c>
      <c r="H7" s="22">
        <v>0.05</v>
      </c>
      <c r="I7" s="22">
        <v>0.05</v>
      </c>
      <c r="J7" s="22">
        <v>0.1</v>
      </c>
      <c r="K7" s="22">
        <v>0.05</v>
      </c>
      <c r="L7" s="22">
        <v>0.05</v>
      </c>
      <c r="M7" s="22">
        <f>SUM(C7:L7)</f>
        <v>1.0000000000000002</v>
      </c>
      <c r="N7"/>
    </row>
    <row r="8" spans="2:14" ht="59" customHeight="1" thickBot="1" x14ac:dyDescent="0.2">
      <c r="B8" s="16" t="s">
        <v>4</v>
      </c>
      <c r="C8" s="17" t="s">
        <v>41</v>
      </c>
      <c r="D8" s="17" t="s">
        <v>42</v>
      </c>
      <c r="E8" s="17" t="s">
        <v>43</v>
      </c>
      <c r="F8" s="17" t="s">
        <v>44</v>
      </c>
      <c r="G8" s="17" t="s">
        <v>45</v>
      </c>
      <c r="H8" s="17" t="s">
        <v>46</v>
      </c>
      <c r="I8" s="17" t="s">
        <v>47</v>
      </c>
      <c r="J8" s="17" t="s">
        <v>48</v>
      </c>
      <c r="K8" s="17" t="s">
        <v>49</v>
      </c>
      <c r="L8" s="17" t="s">
        <v>50</v>
      </c>
      <c r="M8" s="17" t="s">
        <v>5</v>
      </c>
    </row>
    <row r="9" spans="2:14" ht="30" customHeight="1" x14ac:dyDescent="0.15">
      <c r="B9" s="35" t="str">
        <f>Overview!B6</f>
        <v>Company A</v>
      </c>
      <c r="C9" s="36">
        <v>4</v>
      </c>
      <c r="D9" s="36">
        <v>5</v>
      </c>
      <c r="E9" s="36">
        <v>5</v>
      </c>
      <c r="F9" s="36">
        <v>4</v>
      </c>
      <c r="G9" s="36">
        <v>4</v>
      </c>
      <c r="H9" s="36">
        <v>4</v>
      </c>
      <c r="I9" s="36">
        <v>3</v>
      </c>
      <c r="J9" s="36">
        <v>5</v>
      </c>
      <c r="K9" s="36">
        <v>4</v>
      </c>
      <c r="L9" s="36">
        <v>3</v>
      </c>
      <c r="M9" s="10">
        <f>(Analysis[[#This Row],[VENDOR EXPERTISE]]*$C$7)+(Analysis[[#This Row],[ATTENDEE EXPERIENCE]]*$D$7)+(Analysis[[#This Row],[EXHIBITOR EXPERIENCE]]*$E$7)+(Analysis[[#This Row],[INTERACTIVE FLOOR PLAN]]*$F$7)+(Analysis[[#This Row],[EMAIL MANAGEMENT]]*$G$7)+(Analysis[[#This Row],[CUSTOM REPORTING]]*$H$7)+(Analysis[[#This Row],[ATTENDEE &amp; EXIBITOR MATCHMAKING]]*$I$7)+(Analysis[[#This Row],[INTEGRATION CAPABILITY]]*$J$7)+(Analysis[[#This Row],[CUSTOMER SERVICE &amp; ONBOARDING]]*$K$7)+(Analysis[[#This Row],[SECURITY &amp; PRIVACY]]*$L$7)</f>
        <v>4.4000000000000012</v>
      </c>
    </row>
    <row r="10" spans="2:14" ht="30" customHeight="1" x14ac:dyDescent="0.15">
      <c r="B10" s="35" t="str">
        <f>Overview!B7</f>
        <v>Company B</v>
      </c>
      <c r="C10" s="36">
        <v>5</v>
      </c>
      <c r="D10" s="36">
        <v>2</v>
      </c>
      <c r="E10" s="36">
        <v>2</v>
      </c>
      <c r="F10" s="36">
        <v>3</v>
      </c>
      <c r="G10" s="36">
        <v>4</v>
      </c>
      <c r="H10" s="36">
        <v>2</v>
      </c>
      <c r="I10" s="36">
        <v>2</v>
      </c>
      <c r="J10" s="36">
        <v>2</v>
      </c>
      <c r="K10" s="36">
        <v>2</v>
      </c>
      <c r="L10" s="36">
        <v>3</v>
      </c>
      <c r="M10" s="10">
        <f>(Analysis[[#This Row],[VENDOR EXPERTISE]]*$C$7)+(Analysis[[#This Row],[ATTENDEE EXPERIENCE]]*$D$7)+(Analysis[[#This Row],[EXHIBITOR EXPERIENCE]]*$E$7)+(Analysis[[#This Row],[INTERACTIVE FLOOR PLAN]]*$F$7)+(Analysis[[#This Row],[EMAIL MANAGEMENT]]*$G$7)+(Analysis[[#This Row],[CUSTOM REPORTING]]*$H$7)+(Analysis[[#This Row],[ATTENDEE &amp; EXIBITOR MATCHMAKING]]*$I$7)+(Analysis[[#This Row],[INTEGRATION CAPABILITY]]*$J$7)+(Analysis[[#This Row],[CUSTOMER SERVICE &amp; ONBOARDING]]*$K$7)+(Analysis[[#This Row],[SECURITY &amp; PRIVACY]]*$L$7)</f>
        <v>2.6</v>
      </c>
    </row>
    <row r="11" spans="2:14" ht="30" customHeight="1" x14ac:dyDescent="0.15">
      <c r="B11" s="35" t="str">
        <f>Overview!B8</f>
        <v>Company C</v>
      </c>
      <c r="C11" s="36">
        <v>5</v>
      </c>
      <c r="D11" s="36">
        <v>3</v>
      </c>
      <c r="E11" s="36">
        <v>3</v>
      </c>
      <c r="F11" s="36">
        <v>2</v>
      </c>
      <c r="G11" s="36">
        <v>3</v>
      </c>
      <c r="H11" s="36">
        <v>3</v>
      </c>
      <c r="I11" s="36">
        <v>3</v>
      </c>
      <c r="J11" s="36">
        <v>3</v>
      </c>
      <c r="K11" s="36">
        <v>3</v>
      </c>
      <c r="L11" s="36">
        <v>4</v>
      </c>
      <c r="M11" s="10">
        <f>(Analysis[[#This Row],[VENDOR EXPERTISE]]*$C$7)+(Analysis[[#This Row],[ATTENDEE EXPERIENCE]]*$D$7)+(Analysis[[#This Row],[EXHIBITOR EXPERIENCE]]*$E$7)+(Analysis[[#This Row],[INTERACTIVE FLOOR PLAN]]*$F$7)+(Analysis[[#This Row],[EMAIL MANAGEMENT]]*$G$7)+(Analysis[[#This Row],[CUSTOM REPORTING]]*$H$7)+(Analysis[[#This Row],[ATTENDEE &amp; EXIBITOR MATCHMAKING]]*$I$7)+(Analysis[[#This Row],[INTEGRATION CAPABILITY]]*$J$7)+(Analysis[[#This Row],[CUSTOMER SERVICE &amp; ONBOARDING]]*$K$7)+(Analysis[[#This Row],[SECURITY &amp; PRIVACY]]*$L$7)</f>
        <v>3.1</v>
      </c>
    </row>
    <row r="12" spans="2:14" ht="30" customHeight="1" x14ac:dyDescent="0.15">
      <c r="B12" s="35" t="str">
        <f>Overview!B9</f>
        <v>Company D</v>
      </c>
      <c r="C12" s="36">
        <v>3</v>
      </c>
      <c r="D12" s="36">
        <v>2</v>
      </c>
      <c r="E12" s="36">
        <v>4</v>
      </c>
      <c r="F12" s="36">
        <v>3</v>
      </c>
      <c r="G12" s="36">
        <v>4</v>
      </c>
      <c r="H12" s="36">
        <v>4</v>
      </c>
      <c r="I12" s="36">
        <v>4</v>
      </c>
      <c r="J12" s="36">
        <v>4</v>
      </c>
      <c r="K12" s="36">
        <v>4</v>
      </c>
      <c r="L12" s="36">
        <v>2</v>
      </c>
      <c r="M12" s="10">
        <f>(Analysis[[#This Row],[VENDOR EXPERTISE]]*$C$7)+(Analysis[[#This Row],[ATTENDEE EXPERIENCE]]*$D$7)+(Analysis[[#This Row],[EXHIBITOR EXPERIENCE]]*$E$7)+(Analysis[[#This Row],[INTERACTIVE FLOOR PLAN]]*$F$7)+(Analysis[[#This Row],[EMAIL MANAGEMENT]]*$G$7)+(Analysis[[#This Row],[CUSTOM REPORTING]]*$H$7)+(Analysis[[#This Row],[ATTENDEE &amp; EXIBITOR MATCHMAKING]]*$I$7)+(Analysis[[#This Row],[INTEGRATION CAPABILITY]]*$J$7)+(Analysis[[#This Row],[CUSTOMER SERVICE &amp; ONBOARDING]]*$K$7)+(Analysis[[#This Row],[SECURITY &amp; PRIVACY]]*$L$7)</f>
        <v>3.2500000000000004</v>
      </c>
    </row>
    <row r="13" spans="2:14" ht="30" customHeight="1" x14ac:dyDescent="0.15">
      <c r="B13" s="35" t="str">
        <f>Overview!B10</f>
        <v>Company E</v>
      </c>
      <c r="C13" s="36">
        <v>5</v>
      </c>
      <c r="D13" s="36">
        <v>1</v>
      </c>
      <c r="E13" s="36">
        <v>5</v>
      </c>
      <c r="F13" s="36">
        <v>3</v>
      </c>
      <c r="G13" s="36">
        <v>5</v>
      </c>
      <c r="H13" s="36">
        <v>5</v>
      </c>
      <c r="I13" s="36">
        <v>5</v>
      </c>
      <c r="J13" s="36">
        <v>5</v>
      </c>
      <c r="K13" s="36">
        <v>5</v>
      </c>
      <c r="L13" s="36">
        <v>3</v>
      </c>
      <c r="M13" s="10">
        <f>(Analysis[[#This Row],[VENDOR EXPERTISE]]*$C$7)+(Analysis[[#This Row],[ATTENDEE EXPERIENCE]]*$D$7)+(Analysis[[#This Row],[EXHIBITOR EXPERIENCE]]*$E$7)+(Analysis[[#This Row],[INTERACTIVE FLOOR PLAN]]*$F$7)+(Analysis[[#This Row],[EMAIL MANAGEMENT]]*$G$7)+(Analysis[[#This Row],[CUSTOM REPORTING]]*$H$7)+(Analysis[[#This Row],[ATTENDEE &amp; EXIBITOR MATCHMAKING]]*$I$7)+(Analysis[[#This Row],[INTEGRATION CAPABILITY]]*$J$7)+(Analysis[[#This Row],[CUSTOMER SERVICE &amp; ONBOARDING]]*$K$7)+(Analysis[[#This Row],[SECURITY &amp; PRIVACY]]*$L$7)</f>
        <v>3.8</v>
      </c>
    </row>
    <row r="14" spans="2:14" ht="30" customHeight="1" x14ac:dyDescent="0.15">
      <c r="B14" s="35" t="str">
        <f>Overview!B11</f>
        <v>Company F</v>
      </c>
      <c r="C14" s="36">
        <v>1</v>
      </c>
      <c r="D14" s="36">
        <v>3</v>
      </c>
      <c r="E14" s="36">
        <v>5</v>
      </c>
      <c r="F14" s="36">
        <v>4</v>
      </c>
      <c r="G14" s="36">
        <v>1</v>
      </c>
      <c r="H14" s="36">
        <v>1</v>
      </c>
      <c r="I14" s="36">
        <v>1</v>
      </c>
      <c r="J14" s="36">
        <v>1</v>
      </c>
      <c r="K14" s="36">
        <v>1</v>
      </c>
      <c r="L14" s="36">
        <v>3</v>
      </c>
      <c r="M14" s="10">
        <f>(Analysis[[#This Row],[VENDOR EXPERTISE]]*$C$7)+(Analysis[[#This Row],[ATTENDEE EXPERIENCE]]*$D$7)+(Analysis[[#This Row],[EXHIBITOR EXPERIENCE]]*$E$7)+(Analysis[[#This Row],[INTERACTIVE FLOOR PLAN]]*$F$7)+(Analysis[[#This Row],[EMAIL MANAGEMENT]]*$G$7)+(Analysis[[#This Row],[CUSTOM REPORTING]]*$H$7)+(Analysis[[#This Row],[ATTENDEE &amp; EXIBITOR MATCHMAKING]]*$I$7)+(Analysis[[#This Row],[INTEGRATION CAPABILITY]]*$J$7)+(Analysis[[#This Row],[CUSTOMER SERVICE &amp; ONBOARDING]]*$K$7)+(Analysis[[#This Row],[SECURITY &amp; PRIVACY]]*$L$7)</f>
        <v>2.7499999999999996</v>
      </c>
    </row>
    <row r="15" spans="2:14" ht="30" customHeight="1" x14ac:dyDescent="0.15">
      <c r="B15" s="35" t="str">
        <f>Overview!B12</f>
        <v>Company G</v>
      </c>
      <c r="C15" s="36">
        <v>2</v>
      </c>
      <c r="D15" s="36">
        <v>5</v>
      </c>
      <c r="E15" s="36">
        <v>2</v>
      </c>
      <c r="F15" s="36">
        <v>4</v>
      </c>
      <c r="G15" s="36">
        <v>2</v>
      </c>
      <c r="H15" s="36">
        <v>2</v>
      </c>
      <c r="I15" s="36">
        <v>2</v>
      </c>
      <c r="J15" s="36">
        <v>2</v>
      </c>
      <c r="K15" s="36">
        <v>2</v>
      </c>
      <c r="L15" s="36">
        <v>4</v>
      </c>
      <c r="M15" s="10">
        <f>(Analysis[[#This Row],[VENDOR EXPERTISE]]*$C$7)+(Analysis[[#This Row],[ATTENDEE EXPERIENCE]]*$D$7)+(Analysis[[#This Row],[EXHIBITOR EXPERIENCE]]*$E$7)+(Analysis[[#This Row],[INTERACTIVE FLOOR PLAN]]*$F$7)+(Analysis[[#This Row],[EMAIL MANAGEMENT]]*$G$7)+(Analysis[[#This Row],[CUSTOM REPORTING]]*$H$7)+(Analysis[[#This Row],[ATTENDEE &amp; EXIBITOR MATCHMAKING]]*$I$7)+(Analysis[[#This Row],[INTEGRATION CAPABILITY]]*$J$7)+(Analysis[[#This Row],[CUSTOMER SERVICE &amp; ONBOARDING]]*$K$7)+(Analysis[[#This Row],[SECURITY &amp; PRIVACY]]*$L$7)</f>
        <v>3.0000000000000009</v>
      </c>
    </row>
    <row r="16" spans="2:14" ht="30" customHeight="1" x14ac:dyDescent="0.15">
      <c r="B16" s="35" t="str">
        <f>Overview!B13</f>
        <v>Company H</v>
      </c>
      <c r="C16" s="36">
        <v>3</v>
      </c>
      <c r="D16" s="36">
        <v>3</v>
      </c>
      <c r="E16" s="36">
        <v>3</v>
      </c>
      <c r="F16" s="36">
        <v>4</v>
      </c>
      <c r="G16" s="36">
        <v>3</v>
      </c>
      <c r="H16" s="36">
        <v>3</v>
      </c>
      <c r="I16" s="36">
        <v>3</v>
      </c>
      <c r="J16" s="36">
        <v>3</v>
      </c>
      <c r="K16" s="36">
        <v>3</v>
      </c>
      <c r="L16" s="36">
        <v>2</v>
      </c>
      <c r="M16" s="10">
        <f>(Analysis[[#This Row],[VENDOR EXPERTISE]]*$C$7)+(Analysis[[#This Row],[ATTENDEE EXPERIENCE]]*$D$7)+(Analysis[[#This Row],[EXHIBITOR EXPERIENCE]]*$E$7)+(Analysis[[#This Row],[INTERACTIVE FLOOR PLAN]]*$F$7)+(Analysis[[#This Row],[EMAIL MANAGEMENT]]*$G$7)+(Analysis[[#This Row],[CUSTOM REPORTING]]*$H$7)+(Analysis[[#This Row],[ATTENDEE &amp; EXIBITOR MATCHMAKING]]*$I$7)+(Analysis[[#This Row],[INTEGRATION CAPABILITY]]*$J$7)+(Analysis[[#This Row],[CUSTOMER SERVICE &amp; ONBOARDING]]*$K$7)+(Analysis[[#This Row],[SECURITY &amp; PRIVACY]]*$L$7)</f>
        <v>3.0999999999999996</v>
      </c>
    </row>
    <row r="17" spans="2:13" ht="30" customHeight="1" x14ac:dyDescent="0.15">
      <c r="B17" s="13" t="s">
        <v>12</v>
      </c>
      <c r="C17" s="14">
        <f>SUBTOTAL(101,Analysis[VENDOR EXPERTISE])</f>
        <v>3.5</v>
      </c>
      <c r="D17" s="14">
        <f>SUBTOTAL(101,Analysis[ATTENDEE EXPERIENCE])</f>
        <v>3</v>
      </c>
      <c r="E17" s="14">
        <f>IFERROR(SUBTOTAL(101,Analysis[EXHIBITOR EXPERIENCE]),"")</f>
        <v>3.625</v>
      </c>
      <c r="F17" s="14">
        <f>IFERROR(SUBTOTAL(101,Analysis[INTERACTIVE FLOOR PLAN]),"")</f>
        <v>3.375</v>
      </c>
      <c r="G17" s="14">
        <f>IFERROR(SUBTOTAL(101,Analysis[EMAIL MANAGEMENT]),"")</f>
        <v>3.25</v>
      </c>
      <c r="H17" s="14">
        <f>IFERROR(SUBTOTAL(101,Analysis[CUSTOM REPORTING]),"")</f>
        <v>3</v>
      </c>
      <c r="I17" s="14">
        <f>IFERROR(SUBTOTAL(101,Analysis[ATTENDEE &amp; EXIBITOR MATCHMAKING]),"")</f>
        <v>2.875</v>
      </c>
      <c r="J17" s="14">
        <f>IFERROR(SUBTOTAL(101,Analysis[INTEGRATION CAPABILITY]),"")</f>
        <v>3.125</v>
      </c>
      <c r="K17" s="14">
        <f>IFERROR(SUBTOTAL(101,Analysis[CUSTOMER SERVICE &amp; ONBOARDING]),"")</f>
        <v>3</v>
      </c>
      <c r="L17" s="14">
        <f>IFERROR(SUBTOTAL(101,Analysis[SECURITY &amp; PRIVACY]),"")</f>
        <v>3</v>
      </c>
      <c r="M17" s="15">
        <f>SUBTOTAL(101,Analysis[SCORE])</f>
        <v>3.25</v>
      </c>
    </row>
  </sheetData>
  <dataConsolidate/>
  <mergeCells count="2">
    <mergeCell ref="B3:C3"/>
    <mergeCell ref="B5:E5"/>
  </mergeCells>
  <phoneticPr fontId="16" type="noConversion"/>
  <conditionalFormatting sqref="M7">
    <cfRule type="cellIs" dxfId="28" priority="1" operator="notEqual">
      <formula>1</formula>
    </cfRule>
  </conditionalFormatting>
  <conditionalFormatting sqref="M9:M16">
    <cfRule type="iconSet" priority="1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5">
    <dataValidation allowBlank="1" showInputMessage="1" showErrorMessage="1" prompt="Select Competitor Name in this column under this heading. Press ALT+DOWN ARROW for options, then DOWN ARROW and ENTER to make selection" sqref="B7" xr:uid="{00000000-0002-0000-0100-000002000000}"/>
    <dataValidation allowBlank="1" showInputMessage="1" showErrorMessage="1" prompt="Each competitor’s Total ratings are auto calculated in this column under this heading. Higher scores indicate most competitive to your business" sqref="M8" xr:uid="{00000000-0002-0000-0100-00000F000000}"/>
    <dataValidation allowBlank="1" showInputMessage="1" showErrorMessage="1" prompt="Navigation link to Competitor Demographics worksheet is in this cell" sqref="B3:D3" xr:uid="{00000000-0002-0000-0100-000010000000}"/>
    <dataValidation errorStyle="warning" allowBlank="1" showInputMessage="1" showErrorMessage="1" error="Select an option from the list. Select CANCEL, press ALT+DOWN ARROW for options, then DOWN ARROW and ENTER to make selection" sqref="B9:B16" xr:uid="{00000000-0002-0000-0100-000012000000}"/>
    <dataValidation allowBlank="1" showInputMessage="1" showErrorMessage="1" prompt="Using the legend at right, rate various business criteria on a scale of 0 to 5 in the table below" sqref="B5" xr:uid="{D9521860-C81D-8B41-83DE-D18859235737}"/>
  </dataValidations>
  <hyperlinks>
    <hyperlink ref="B3:C3" location="'Competitor Demographics'!A1" tooltip="Select to navigate to Competitor Demographics worksheet" display="Competitor Demographics" xr:uid="{00000000-0004-0000-0100-000000000000}"/>
  </hyperlinks>
  <pageMargins left="0.25" right="0.25" top="0.75" bottom="0.75" header="0.3" footer="0.3"/>
  <pageSetup scale="67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646155A4-8DC0-4296-8CDB-07A92703B785}">
            <x14:iconSet iconSet="3Flags" custom="1">
              <x14:cfvo type="percent">
                <xm:f>0</xm:f>
              </x14:cfvo>
              <x14:cfvo type="percentile">
                <xm:f>50</xm:f>
              </x14:cfvo>
              <x14:cfvo type="percentile">
                <xm:f>90</xm:f>
              </x14:cfvo>
              <x14:cfIcon iconSet="NoIcons" iconId="0"/>
              <x14:cfIcon iconSet="NoIcons" iconId="0"/>
              <x14:cfIcon iconSet="3Flags" iconId="0"/>
            </x14:iconSet>
          </x14:cfRule>
          <xm:sqref>M9:M16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A62417-9069-4E09-8295-17B818F8B0C7}">
          <x14:formula1>
            <xm:f>Backend!$A$2:$A$7</xm:f>
          </x14:formula1>
          <xm:sqref>C9:L16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02F32-B5F9-764C-8D86-27EDCC5F57BF}">
  <dimension ref="A1:A16"/>
  <sheetViews>
    <sheetView tabSelected="1" workbookViewId="0">
      <selection activeCell="A15" sqref="A15"/>
    </sheetView>
  </sheetViews>
  <sheetFormatPr baseColWidth="10" defaultRowHeight="19" x14ac:dyDescent="0.15"/>
  <cols>
    <col min="1" max="1" width="181.796875" style="33" customWidth="1"/>
    <col min="2" max="16384" width="11" style="33"/>
  </cols>
  <sheetData>
    <row r="1" spans="1:1" ht="20" x14ac:dyDescent="0.15">
      <c r="A1" s="34" t="s">
        <v>32</v>
      </c>
    </row>
    <row r="3" spans="1:1" ht="20" x14ac:dyDescent="0.15">
      <c r="A3" s="34" t="s">
        <v>33</v>
      </c>
    </row>
    <row r="4" spans="1:1" ht="20" x14ac:dyDescent="0.15">
      <c r="A4" s="33" t="s">
        <v>34</v>
      </c>
    </row>
    <row r="5" spans="1:1" ht="20" x14ac:dyDescent="0.15">
      <c r="A5" s="33" t="s">
        <v>35</v>
      </c>
    </row>
    <row r="6" spans="1:1" ht="20" x14ac:dyDescent="0.15">
      <c r="A6" s="33" t="s">
        <v>36</v>
      </c>
    </row>
    <row r="8" spans="1:1" ht="20" x14ac:dyDescent="0.15">
      <c r="A8" s="34" t="s">
        <v>37</v>
      </c>
    </row>
    <row r="9" spans="1:1" ht="20" x14ac:dyDescent="0.15">
      <c r="A9" s="33" t="s">
        <v>51</v>
      </c>
    </row>
    <row r="10" spans="1:1" ht="20" x14ac:dyDescent="0.15">
      <c r="A10" s="33" t="s">
        <v>52</v>
      </c>
    </row>
    <row r="14" spans="1:1" ht="20" x14ac:dyDescent="0.15">
      <c r="A14" s="33" t="s">
        <v>53</v>
      </c>
    </row>
    <row r="16" spans="1:1" ht="20" x14ac:dyDescent="0.15">
      <c r="A16" s="33" t="s">
        <v>38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FDE9-A3EC-4F6E-A168-54983F76266B}">
  <sheetPr codeName="Sheet3"/>
  <dimension ref="A1:A7"/>
  <sheetViews>
    <sheetView workbookViewId="0">
      <selection activeCell="A3" sqref="A3"/>
    </sheetView>
  </sheetViews>
  <sheetFormatPr baseColWidth="10" defaultColWidth="9" defaultRowHeight="13" x14ac:dyDescent="0.15"/>
  <cols>
    <col min="1" max="1" width="17" style="2" bestFit="1" customWidth="1"/>
  </cols>
  <sheetData>
    <row r="1" spans="1:1" x14ac:dyDescent="0.15">
      <c r="A1" s="1" t="s">
        <v>13</v>
      </c>
    </row>
    <row r="2" spans="1:1" x14ac:dyDescent="0.15">
      <c r="A2" s="1">
        <v>0</v>
      </c>
    </row>
    <row r="3" spans="1:1" x14ac:dyDescent="0.15">
      <c r="A3" s="2">
        <v>1</v>
      </c>
    </row>
    <row r="4" spans="1:1" x14ac:dyDescent="0.15">
      <c r="A4" s="2">
        <v>2</v>
      </c>
    </row>
    <row r="5" spans="1:1" x14ac:dyDescent="0.15">
      <c r="A5" s="2">
        <v>3</v>
      </c>
    </row>
    <row r="6" spans="1:1" x14ac:dyDescent="0.15">
      <c r="A6" s="2">
        <v>4</v>
      </c>
    </row>
    <row r="7" spans="1:1" x14ac:dyDescent="0.15">
      <c r="A7" s="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TM04022392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Overview</vt:lpstr>
      <vt:lpstr>Functionality Evaluation</vt:lpstr>
      <vt:lpstr>Instructions</vt:lpstr>
      <vt:lpstr>Backend</vt:lpstr>
      <vt:lpstr>Competitors</vt:lpstr>
      <vt:lpstr>'Functionality Evaluation'!Print_Area</vt:lpstr>
      <vt:lpstr>Overview!Print_Area</vt:lpstr>
      <vt:lpstr>'Functionality Evaluation'!Print_Titles</vt:lpstr>
      <vt:lpstr>Overview!Print_Titles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Microsoft Office User</cp:lastModifiedBy>
  <cp:lastPrinted>2021-08-11T15:38:54Z</cp:lastPrinted>
  <dcterms:created xsi:type="dcterms:W3CDTF">2018-04-24T01:08:00Z</dcterms:created>
  <dcterms:modified xsi:type="dcterms:W3CDTF">2022-08-29T10:34:17Z</dcterms:modified>
</cp:coreProperties>
</file>